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abelle1" sheetId="1" r:id="rId1"/>
    <sheet name="Gurk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<sst xmlns="http://schemas.openxmlformats.org/spreadsheetml/2006/main" count="51" uniqueCount="38">
  <si>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Artikelbezeichnung:</t>
  </si>
  <si>
    <t>Lieferer:</t>
  </si>
  <si>
    <t>Firma A</t>
  </si>
  <si>
    <t>Firma B</t>
  </si>
  <si>
    <t>Einzelpreis</t>
  </si>
  <si>
    <t>Stückzahl oder Menge</t>
  </si>
  <si>
    <t>Listenpreis</t>
  </si>
  <si>
    <t>Zieleinkaufspreis</t>
  </si>
  <si>
    <t>Bareinkaufspreis</t>
  </si>
  <si>
    <t>Bezugspreis</t>
  </si>
  <si>
    <t>4 Ballen Flanell</t>
  </si>
  <si>
    <t>Lieferer 1</t>
  </si>
  <si>
    <t>Lieferer 2</t>
  </si>
  <si>
    <t>Lieferer 3</t>
  </si>
  <si>
    <t>= Einstandspreis</t>
  </si>
  <si>
    <t>+ Bezugskosten</t>
  </si>
  <si>
    <t>- Liefererskonto</t>
  </si>
  <si>
    <t>- Liefererrabatt</t>
  </si>
  <si>
    <t>Kalkulation zur Ermittlung des Angebotspreises</t>
  </si>
  <si>
    <t>Franz &amp; Co. OHG</t>
  </si>
  <si>
    <t>Schwarz KG</t>
  </si>
  <si>
    <t>Angebot 1</t>
  </si>
  <si>
    <t>Angebot 2</t>
  </si>
  <si>
    <t>Taschenrechner</t>
  </si>
  <si>
    <t>Kalkulation zur Ermittlung des Bruttoeinkaufspreises einer Ware</t>
  </si>
  <si>
    <t>Artikel 1</t>
  </si>
  <si>
    <t>Gurken</t>
  </si>
  <si>
    <t>"- Liefererrabatt</t>
  </si>
  <si>
    <t>"- Liefererskonto</t>
  </si>
  <si>
    <t>"+ Bezugskosten</t>
  </si>
  <si>
    <t>(=Einstandspreis)</t>
  </si>
  <si>
    <t>"+ Handlungskostensatz</t>
  </si>
  <si>
    <t>Selbstkostenpreis</t>
  </si>
  <si>
    <t>"+ Gewinnsatz</t>
  </si>
  <si>
    <t>Nettoverkaufspreis</t>
  </si>
  <si>
    <t>"+ Mehrwertsteuer</t>
  </si>
  <si>
    <t>Bruttoverkaufspreis</t>
  </si>
  <si>
    <t>Bruttoverkaufspreis je kg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</si>
</sst>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0.0%"/>
    <numFmt numFmtId="166" formatCode="#,##0.00\ &quot;DM&quot;;[Red]\-#,##0.00\ &quot;DM&quot;"/>
    <numFmt numFmtId="167" formatCode="#,##0.00\ [$€-40A];[Red]\-#,##0.00\ [$€-40A]"/>
    <numFmt numFmtId="168" formatCode="0\ &quot;kg&quot;"/>
  </numFmts>
  <fonts count="40">
    <font>
      <sz val="10"/>
      <name val="Arial"/>
      <family val="0"/>
    </font>
    <font>
      <i/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0" xfId="45" applyFont="1" applyAlignment="1">
      <alignment/>
    </xf>
    <xf numFmtId="0" fontId="0" fillId="0" borderId="14" xfId="0" applyFont="1" applyBorder="1" applyAlignment="1">
      <alignment/>
    </xf>
    <xf numFmtId="164" fontId="0" fillId="0" borderId="11" xfId="45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0" fillId="0" borderId="0" xfId="50" applyNumberFormat="1" applyFont="1" applyAlignment="1">
      <alignment/>
    </xf>
    <xf numFmtId="165" fontId="0" fillId="0" borderId="14" xfId="50" applyNumberFormat="1" applyFont="1" applyBorder="1" applyAlignment="1">
      <alignment/>
    </xf>
    <xf numFmtId="44" fontId="0" fillId="0" borderId="0" xfId="58" applyFont="1" applyAlignment="1">
      <alignment/>
    </xf>
    <xf numFmtId="44" fontId="0" fillId="0" borderId="14" xfId="58" applyFont="1" applyBorder="1" applyAlignment="1">
      <alignment/>
    </xf>
    <xf numFmtId="44" fontId="0" fillId="0" borderId="11" xfId="58" applyFont="1" applyBorder="1" applyAlignment="1">
      <alignment/>
    </xf>
    <xf numFmtId="164" fontId="0" fillId="0" borderId="14" xfId="45" applyFont="1" applyBorder="1" applyAlignment="1">
      <alignment/>
    </xf>
    <xf numFmtId="0" fontId="0" fillId="0" borderId="11" xfId="0" applyBorder="1" applyAlignment="1">
      <alignment/>
    </xf>
    <xf numFmtId="1" fontId="0" fillId="0" borderId="0" xfId="58" applyNumberFormat="1" applyFont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11" xfId="0" applyFont="1" applyBorder="1" applyAlignment="1" quotePrefix="1">
      <alignment/>
    </xf>
    <xf numFmtId="0" fontId="3" fillId="0" borderId="11" xfId="0" applyFont="1" applyFill="1" applyBorder="1" applyAlignment="1">
      <alignment/>
    </xf>
    <xf numFmtId="167" fontId="0" fillId="0" borderId="0" xfId="0" applyNumberFormat="1" applyAlignment="1">
      <alignment/>
    </xf>
    <xf numFmtId="44" fontId="0" fillId="0" borderId="0" xfId="58" applyFont="1" applyBorder="1" applyAlignment="1">
      <alignment/>
    </xf>
    <xf numFmtId="167" fontId="3" fillId="33" borderId="15" xfId="0" applyNumberFormat="1" applyFont="1" applyFill="1" applyBorder="1" applyAlignment="1">
      <alignment/>
    </xf>
    <xf numFmtId="167" fontId="3" fillId="34" borderId="15" xfId="0" applyNumberFormat="1" applyFont="1" applyFill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1" xfId="45" applyFont="1" applyFill="1" applyBorder="1" applyAlignment="1">
      <alignment/>
    </xf>
    <xf numFmtId="167" fontId="0" fillId="33" borderId="18" xfId="0" applyNumberFormat="1" applyFill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20.28125" style="2" customWidth="1"/>
    <col min="2" max="2" width="8.421875" style="2" customWidth="1"/>
    <col min="3" max="3" width="10.00390625" style="2" customWidth="1"/>
    <col min="4" max="4" width="9.140625" style="2" customWidth="1"/>
    <col min="5" max="5" width="11.421875" style="2" customWidth="1"/>
    <col min="6" max="6" width="10.8515625" style="2" customWidth="1"/>
    <col min="7" max="7" width="12.00390625" style="2" customWidth="1"/>
    <col min="8" max="16384" width="11.421875" style="2" customWidth="1"/>
  </cols>
  <sheetData>
    <row r="1" spans="1:11" ht="18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5" spans="1:11" ht="12.75">
      <c r="A5" s="1"/>
      <c r="B5" s="33" t="s">
        <v>11</v>
      </c>
      <c r="C5" s="33"/>
      <c r="D5" s="34" t="s">
        <v>12</v>
      </c>
      <c r="E5" s="35"/>
      <c r="F5" s="34" t="s">
        <v>13</v>
      </c>
      <c r="G5" s="35"/>
      <c r="H5" s="34" t="s">
        <v>21</v>
      </c>
      <c r="I5" s="35"/>
      <c r="J5" s="34" t="s">
        <v>22</v>
      </c>
      <c r="K5" s="35"/>
    </row>
    <row r="6" spans="1:11" ht="12.75">
      <c r="A6" s="3" t="s">
        <v>0</v>
      </c>
      <c r="B6" s="4" t="s">
        <v>10</v>
      </c>
      <c r="C6" s="5"/>
      <c r="D6" s="4" t="s">
        <v>10</v>
      </c>
      <c r="E6" s="5"/>
      <c r="F6" s="4" t="s">
        <v>10</v>
      </c>
      <c r="G6" s="5"/>
      <c r="H6" s="4" t="s">
        <v>23</v>
      </c>
      <c r="I6" s="5"/>
      <c r="J6" s="4" t="s">
        <v>23</v>
      </c>
      <c r="K6" s="5"/>
    </row>
    <row r="7" spans="1:11" ht="12.75">
      <c r="A7" s="6"/>
      <c r="B7" s="7"/>
      <c r="C7" s="7"/>
      <c r="D7" s="8"/>
      <c r="E7" s="9"/>
      <c r="F7" s="8"/>
      <c r="G7" s="9"/>
      <c r="H7" s="8"/>
      <c r="I7" s="9"/>
      <c r="J7" s="8"/>
      <c r="K7" s="9"/>
    </row>
    <row r="8" spans="1:11" ht="12.75">
      <c r="A8" s="3" t="s">
        <v>1</v>
      </c>
      <c r="B8" s="4" t="s">
        <v>2</v>
      </c>
      <c r="C8" s="4"/>
      <c r="D8" s="10" t="s">
        <v>3</v>
      </c>
      <c r="E8" s="5"/>
      <c r="F8" s="10" t="s">
        <v>3</v>
      </c>
      <c r="G8" s="4"/>
      <c r="H8" s="36" t="s">
        <v>19</v>
      </c>
      <c r="I8" s="5"/>
      <c r="J8" s="10" t="s">
        <v>20</v>
      </c>
      <c r="K8" s="5"/>
    </row>
    <row r="9" spans="1:11" ht="12.75">
      <c r="A9" s="1"/>
      <c r="B9" s="11"/>
      <c r="C9" s="11"/>
      <c r="D9" s="12"/>
      <c r="E9" s="1"/>
      <c r="F9" s="12"/>
      <c r="G9" s="1"/>
      <c r="H9" s="12"/>
      <c r="I9" s="1"/>
      <c r="J9" s="12"/>
      <c r="K9" s="1"/>
    </row>
    <row r="10" spans="1:11" ht="12.75">
      <c r="A10" s="3" t="s">
        <v>4</v>
      </c>
      <c r="C10" s="13">
        <v>462</v>
      </c>
      <c r="D10" s="14"/>
      <c r="E10" s="15">
        <v>435</v>
      </c>
      <c r="F10" s="14"/>
      <c r="G10" s="15">
        <v>441</v>
      </c>
      <c r="H10" s="14"/>
      <c r="I10" s="15">
        <v>44.39</v>
      </c>
      <c r="J10" s="14"/>
      <c r="K10" s="15">
        <v>43.99</v>
      </c>
    </row>
    <row r="11" spans="1:11" ht="12.75">
      <c r="A11" s="3" t="s">
        <v>5</v>
      </c>
      <c r="C11" s="2">
        <v>4</v>
      </c>
      <c r="D11" s="14"/>
      <c r="E11" s="16">
        <v>4</v>
      </c>
      <c r="F11" s="14"/>
      <c r="G11" s="16">
        <v>4</v>
      </c>
      <c r="H11" s="14"/>
      <c r="I11" s="16">
        <v>1</v>
      </c>
      <c r="J11" s="14"/>
      <c r="K11" s="16">
        <v>1</v>
      </c>
    </row>
    <row r="12" spans="1:11" ht="12.75">
      <c r="A12" s="16"/>
      <c r="D12" s="14"/>
      <c r="E12" s="16"/>
      <c r="F12" s="14"/>
      <c r="G12" s="16"/>
      <c r="H12" s="14"/>
      <c r="I12" s="16"/>
      <c r="J12" s="14"/>
      <c r="K12" s="16"/>
    </row>
    <row r="13" spans="1:11" ht="12.75">
      <c r="A13" s="16"/>
      <c r="D13" s="14"/>
      <c r="E13" s="16"/>
      <c r="F13" s="14"/>
      <c r="G13" s="16"/>
      <c r="H13" s="14"/>
      <c r="I13" s="16"/>
      <c r="J13" s="14"/>
      <c r="K13" s="16"/>
    </row>
    <row r="14" spans="1:11" ht="12.75">
      <c r="A14" s="17" t="s">
        <v>6</v>
      </c>
      <c r="C14" s="13">
        <f>C10*C11</f>
        <v>1848</v>
      </c>
      <c r="D14" s="14"/>
      <c r="E14" s="15">
        <f>E10*E11</f>
        <v>1740</v>
      </c>
      <c r="F14" s="14"/>
      <c r="G14" s="15">
        <f>G10*G11</f>
        <v>1764</v>
      </c>
      <c r="H14" s="14"/>
      <c r="I14" s="15">
        <f>I10*I11</f>
        <v>44.39</v>
      </c>
      <c r="J14" s="14"/>
      <c r="K14" s="15">
        <f>K10*K11</f>
        <v>43.99</v>
      </c>
    </row>
    <row r="15" spans="1:11" ht="12.75">
      <c r="A15" s="27" t="s">
        <v>17</v>
      </c>
      <c r="B15" s="18">
        <v>0.05</v>
      </c>
      <c r="C15" s="13">
        <f>C14*B15</f>
        <v>92.4</v>
      </c>
      <c r="D15" s="19">
        <v>0.015</v>
      </c>
      <c r="E15" s="15">
        <f>E14*D15</f>
        <v>26.099999999999998</v>
      </c>
      <c r="F15" s="19">
        <v>0</v>
      </c>
      <c r="G15" s="15">
        <f>G14*F15</f>
        <v>0</v>
      </c>
      <c r="H15" s="19">
        <v>0</v>
      </c>
      <c r="I15" s="15">
        <f>I14*H15</f>
        <v>0</v>
      </c>
      <c r="J15" s="19">
        <v>0.04</v>
      </c>
      <c r="K15" s="15">
        <f>K14*J15</f>
        <v>1.7596</v>
      </c>
    </row>
    <row r="16" spans="1:11" ht="12.75">
      <c r="A16" s="16"/>
      <c r="D16" s="14"/>
      <c r="E16" s="16"/>
      <c r="F16" s="14"/>
      <c r="G16" s="16">
        <v>3</v>
      </c>
      <c r="H16" s="14"/>
      <c r="I16" s="16">
        <v>3</v>
      </c>
      <c r="J16" s="14"/>
      <c r="K16" s="16">
        <v>3</v>
      </c>
    </row>
    <row r="17" spans="1:11" ht="12.75">
      <c r="A17" s="17" t="s">
        <v>7</v>
      </c>
      <c r="B17" s="20"/>
      <c r="C17" s="13">
        <f>C14-C15</f>
        <v>1755.6</v>
      </c>
      <c r="D17" s="21"/>
      <c r="E17" s="15">
        <f>E14-E15</f>
        <v>1713.9</v>
      </c>
      <c r="F17" s="21"/>
      <c r="G17" s="15">
        <f>G14-G15</f>
        <v>1764</v>
      </c>
      <c r="H17" s="21"/>
      <c r="I17" s="15">
        <f>I14-I15</f>
        <v>44.39</v>
      </c>
      <c r="J17" s="21"/>
      <c r="K17" s="15">
        <f>K14-K15</f>
        <v>42.2304</v>
      </c>
    </row>
    <row r="18" spans="1:11" ht="12.75">
      <c r="A18" s="27" t="s">
        <v>16</v>
      </c>
      <c r="B18" s="18">
        <v>0.03</v>
      </c>
      <c r="C18" s="13">
        <f>C17*B18</f>
        <v>52.66799999999999</v>
      </c>
      <c r="D18" s="19">
        <v>0.02</v>
      </c>
      <c r="E18" s="15">
        <f>E17*D18</f>
        <v>34.278000000000006</v>
      </c>
      <c r="F18" s="19">
        <v>0.03</v>
      </c>
      <c r="G18" s="15">
        <f>G17*F18</f>
        <v>52.919999999999995</v>
      </c>
      <c r="H18" s="19">
        <v>0.02</v>
      </c>
      <c r="I18" s="15">
        <f>I17*H18</f>
        <v>0.8878</v>
      </c>
      <c r="J18" s="19">
        <v>0.025</v>
      </c>
      <c r="K18" s="15">
        <f>K17*J18</f>
        <v>1.05576</v>
      </c>
    </row>
    <row r="19" spans="1:11" ht="12.75">
      <c r="A19" s="16"/>
      <c r="C19" s="20"/>
      <c r="D19" s="14"/>
      <c r="E19" s="22"/>
      <c r="F19" s="14"/>
      <c r="G19" s="22"/>
      <c r="H19" s="14"/>
      <c r="I19" s="22"/>
      <c r="J19" s="14"/>
      <c r="K19" s="22"/>
    </row>
    <row r="20" spans="1:11" ht="12.75">
      <c r="A20" s="17" t="s">
        <v>8</v>
      </c>
      <c r="B20" s="20"/>
      <c r="C20" s="13">
        <f>C17-C18</f>
        <v>1702.932</v>
      </c>
      <c r="D20" s="21"/>
      <c r="E20" s="15">
        <f>E17-E18</f>
        <v>1679.622</v>
      </c>
      <c r="F20" s="21"/>
      <c r="G20" s="15">
        <f>G17-G18</f>
        <v>1711.08</v>
      </c>
      <c r="H20" s="21"/>
      <c r="I20" s="15">
        <f>I17-I18</f>
        <v>43.5022</v>
      </c>
      <c r="J20" s="21"/>
      <c r="K20" s="15">
        <f>K17-K18</f>
        <v>41.174640000000004</v>
      </c>
    </row>
    <row r="21" spans="1:11" ht="12.75">
      <c r="A21" s="27" t="s">
        <v>15</v>
      </c>
      <c r="B21" s="13">
        <v>0</v>
      </c>
      <c r="C21" s="13">
        <f>B21</f>
        <v>0</v>
      </c>
      <c r="D21" s="23">
        <v>43</v>
      </c>
      <c r="E21" s="15">
        <f>D21</f>
        <v>43</v>
      </c>
      <c r="F21" s="23">
        <v>0</v>
      </c>
      <c r="G21" s="15">
        <f>F21</f>
        <v>0</v>
      </c>
      <c r="H21" s="23">
        <v>0</v>
      </c>
      <c r="I21" s="15">
        <f>H21</f>
        <v>0</v>
      </c>
      <c r="J21" s="23">
        <v>2.55</v>
      </c>
      <c r="K21" s="15">
        <f>J21</f>
        <v>2.55</v>
      </c>
    </row>
    <row r="22" spans="1:11" ht="13.5" thickBot="1">
      <c r="A22" s="16"/>
      <c r="B22" s="20"/>
      <c r="C22" s="20"/>
      <c r="D22" s="21"/>
      <c r="E22" s="22"/>
      <c r="F22" s="30"/>
      <c r="G22" s="22"/>
      <c r="H22" s="30"/>
      <c r="I22" s="22"/>
      <c r="J22" s="30"/>
      <c r="K22" s="22"/>
    </row>
    <row r="23" spans="1:11" ht="13.5" thickBot="1">
      <c r="A23" s="28" t="s">
        <v>9</v>
      </c>
      <c r="B23"/>
      <c r="C23" s="32">
        <f>C20+C21</f>
        <v>1702.932</v>
      </c>
      <c r="D23"/>
      <c r="E23" s="31">
        <f>E20+E21</f>
        <v>1722.622</v>
      </c>
      <c r="F23"/>
      <c r="G23" s="31">
        <f>G20+G21</f>
        <v>1711.08</v>
      </c>
      <c r="H23"/>
      <c r="I23" s="32">
        <f>I20+I21</f>
        <v>43.5022</v>
      </c>
      <c r="J23"/>
      <c r="K23" s="31">
        <f>K20+K21</f>
        <v>43.72464</v>
      </c>
    </row>
    <row r="24" spans="1:11" ht="12.75">
      <c r="A24" s="26" t="s">
        <v>14</v>
      </c>
      <c r="B24"/>
      <c r="C24" s="24"/>
      <c r="D24"/>
      <c r="E24" s="24"/>
      <c r="F24"/>
      <c r="G24" s="24"/>
      <c r="H24"/>
      <c r="I24" s="24"/>
      <c r="J24"/>
      <c r="K24" s="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 s="29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3:4" ht="12.75">
      <c r="C43" s="25"/>
      <c r="D43" s="13"/>
    </row>
    <row r="44" ht="12.75">
      <c r="C44" s="20"/>
    </row>
    <row r="45" ht="12.75">
      <c r="C45" s="20"/>
    </row>
  </sheetData>
  <sheetProtection/>
  <mergeCells count="1">
    <mergeCell ref="A1:K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26.57421875" style="0" customWidth="1"/>
    <col min="3" max="3" width="17.28125" style="0" customWidth="1"/>
    <col min="6" max="6" width="1.1484375" style="0" customWidth="1"/>
  </cols>
  <sheetData>
    <row r="1" spans="1:6" ht="18">
      <c r="A1" s="43" t="s">
        <v>24</v>
      </c>
      <c r="B1" s="43"/>
      <c r="C1" s="43"/>
      <c r="D1" s="43"/>
      <c r="E1" s="43"/>
      <c r="F1" s="43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3" ht="12.75">
      <c r="A4" s="2"/>
      <c r="B4" s="2"/>
      <c r="C4" s="2"/>
    </row>
    <row r="5" spans="1:3" ht="12.75">
      <c r="A5" s="1"/>
      <c r="B5" s="37" t="s">
        <v>25</v>
      </c>
      <c r="C5" s="38"/>
    </row>
    <row r="6" spans="1:3" ht="12.75">
      <c r="A6" s="3" t="s">
        <v>0</v>
      </c>
      <c r="B6" s="4" t="s">
        <v>26</v>
      </c>
      <c r="C6" s="39"/>
    </row>
    <row r="7" spans="1:3" ht="12.75">
      <c r="A7" s="6"/>
      <c r="B7" s="7"/>
      <c r="C7" s="9"/>
    </row>
    <row r="8" spans="1:3" ht="12.75">
      <c r="A8" s="3" t="s">
        <v>1</v>
      </c>
      <c r="B8" s="4" t="s">
        <v>2</v>
      </c>
      <c r="C8" s="5"/>
    </row>
    <row r="9" spans="1:3" ht="12.75">
      <c r="A9" s="1"/>
      <c r="B9" s="11"/>
      <c r="C9" s="1"/>
    </row>
    <row r="10" spans="1:3" ht="12.75">
      <c r="A10" s="3" t="s">
        <v>4</v>
      </c>
      <c r="B10" s="2"/>
      <c r="C10" s="15">
        <v>1.8</v>
      </c>
    </row>
    <row r="11" spans="1:3" ht="12.75">
      <c r="A11" s="3" t="s">
        <v>5</v>
      </c>
      <c r="B11" s="2"/>
      <c r="C11" s="40">
        <v>1140</v>
      </c>
    </row>
    <row r="12" spans="1:3" ht="12.75">
      <c r="A12" s="16"/>
      <c r="B12" s="2"/>
      <c r="C12" s="16"/>
    </row>
    <row r="13" spans="1:3" ht="12.75">
      <c r="A13" s="16"/>
      <c r="B13" s="2"/>
      <c r="C13" s="16"/>
    </row>
    <row r="14" spans="1:3" ht="12.75">
      <c r="A14" s="17" t="s">
        <v>6</v>
      </c>
      <c r="B14" s="2"/>
      <c r="C14" s="15">
        <f>C10*C11</f>
        <v>2052</v>
      </c>
    </row>
    <row r="15" spans="1:3" ht="12.75">
      <c r="A15" s="16" t="s">
        <v>27</v>
      </c>
      <c r="B15" s="18">
        <v>0.1</v>
      </c>
      <c r="C15" s="15">
        <f>C14*B15</f>
        <v>205.20000000000002</v>
      </c>
    </row>
    <row r="16" spans="1:3" ht="12.75">
      <c r="A16" s="16"/>
      <c r="B16" s="2"/>
      <c r="C16" s="16"/>
    </row>
    <row r="17" spans="1:3" ht="12.75">
      <c r="A17" s="17" t="s">
        <v>7</v>
      </c>
      <c r="B17" s="20"/>
      <c r="C17" s="15">
        <f>C14-C15</f>
        <v>1846.8</v>
      </c>
    </row>
    <row r="18" spans="1:3" ht="12.75">
      <c r="A18" s="16" t="s">
        <v>28</v>
      </c>
      <c r="B18" s="18">
        <v>0.03</v>
      </c>
      <c r="C18" s="15">
        <f>C17*B18</f>
        <v>55.403999999999996</v>
      </c>
    </row>
    <row r="19" spans="1:3" ht="12.75">
      <c r="A19" s="16"/>
      <c r="B19" s="2"/>
      <c r="C19" s="22"/>
    </row>
    <row r="20" spans="1:3" ht="12.75">
      <c r="A20" s="17" t="s">
        <v>8</v>
      </c>
      <c r="B20" s="20"/>
      <c r="C20" s="15">
        <f>C17-C18</f>
        <v>1791.396</v>
      </c>
    </row>
    <row r="21" spans="1:3" ht="12.75">
      <c r="A21" s="16" t="s">
        <v>29</v>
      </c>
      <c r="B21" s="13">
        <v>147.3</v>
      </c>
      <c r="C21" s="15">
        <f>B21</f>
        <v>147.3</v>
      </c>
    </row>
    <row r="22" spans="1:3" ht="12.75">
      <c r="A22" s="16"/>
      <c r="B22" s="20"/>
      <c r="C22" s="22"/>
    </row>
    <row r="23" spans="1:3" ht="12.75">
      <c r="A23" s="17" t="s">
        <v>9</v>
      </c>
      <c r="B23" s="20"/>
      <c r="C23" s="15">
        <f>SUM(C20:C22)</f>
        <v>1938.696</v>
      </c>
    </row>
    <row r="24" spans="1:3" ht="12.75">
      <c r="A24" s="17" t="s">
        <v>30</v>
      </c>
      <c r="B24" s="2"/>
      <c r="C24" s="16"/>
    </row>
    <row r="25" spans="1:3" ht="12.75">
      <c r="A25" s="16" t="s">
        <v>31</v>
      </c>
      <c r="B25" s="18">
        <v>0.333</v>
      </c>
      <c r="C25" s="15">
        <f>B25*C23</f>
        <v>645.585768</v>
      </c>
    </row>
    <row r="26" spans="1:3" ht="12.75">
      <c r="A26" s="17"/>
      <c r="B26" s="2"/>
      <c r="C26" s="22"/>
    </row>
    <row r="27" spans="1:3" ht="12.75">
      <c r="A27" s="17" t="s">
        <v>32</v>
      </c>
      <c r="B27" s="2"/>
      <c r="C27" s="15">
        <f>C23+C25</f>
        <v>2584.281768</v>
      </c>
    </row>
    <row r="28" spans="1:3" ht="12.75">
      <c r="A28" s="16" t="s">
        <v>33</v>
      </c>
      <c r="B28" s="18">
        <v>0.12</v>
      </c>
      <c r="C28" s="15">
        <f>B28*C27</f>
        <v>310.11381215999995</v>
      </c>
    </row>
    <row r="29" spans="1:3" ht="12.75">
      <c r="A29" s="17"/>
      <c r="B29" s="2"/>
      <c r="C29" s="22"/>
    </row>
    <row r="30" spans="1:3" ht="12.75">
      <c r="A30" s="17" t="s">
        <v>34</v>
      </c>
      <c r="B30" s="2"/>
      <c r="C30" s="15">
        <f>SUM(C27:C29)</f>
        <v>2894.3955801599996</v>
      </c>
    </row>
    <row r="31" spans="1:3" ht="12.75">
      <c r="A31" s="16" t="s">
        <v>35</v>
      </c>
      <c r="B31" s="18">
        <v>0.07</v>
      </c>
      <c r="C31" s="15">
        <f>B31*C30</f>
        <v>202.60769061119998</v>
      </c>
    </row>
    <row r="32" spans="1:3" ht="12.75">
      <c r="A32" s="17"/>
      <c r="B32" s="2"/>
      <c r="C32" s="22"/>
    </row>
    <row r="33" spans="1:3" ht="12.75">
      <c r="A33" s="17" t="s">
        <v>36</v>
      </c>
      <c r="B33" s="2"/>
      <c r="C33" s="41">
        <f>SUM(C30:C31)</f>
        <v>3097.0032707711994</v>
      </c>
    </row>
    <row r="34" spans="1:3" ht="12.75">
      <c r="A34" s="24"/>
      <c r="C34" s="24"/>
    </row>
    <row r="35" spans="1:3" ht="12.75">
      <c r="A35" s="28" t="s">
        <v>37</v>
      </c>
      <c r="C35" s="42">
        <f>C33/C11</f>
        <v>2.71666953576421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</cp:lastModifiedBy>
  <cp:lastPrinted>2011-01-16T17:08:47Z</cp:lastPrinted>
  <dcterms:created xsi:type="dcterms:W3CDTF">2004-02-26T09:42:25Z</dcterms:created>
  <dcterms:modified xsi:type="dcterms:W3CDTF">2011-01-16T17:37:38Z</dcterms:modified>
  <cp:category/>
  <cp:version/>
  <cp:contentType/>
  <cp:contentStatus/>
</cp:coreProperties>
</file>